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Z:\Concursos\2026\Direito Previdenciário\"/>
    </mc:Choice>
  </mc:AlternateContent>
  <xr:revisionPtr revIDLastSave="0" documentId="13_ncr:1_{A778A968-52BD-46DF-85B5-4049FD7C85D5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Barema Ed. 422-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89" i="1" l="1"/>
  <c r="H83" i="1"/>
  <c r="H82" i="1"/>
  <c r="H81" i="1"/>
  <c r="H80" i="1"/>
  <c r="H79" i="1"/>
  <c r="H78" i="1"/>
  <c r="H77" i="1"/>
  <c r="H76" i="1"/>
  <c r="H75" i="1"/>
  <c r="H74" i="1"/>
  <c r="H73" i="1"/>
  <c r="H84" i="1" s="1"/>
  <c r="H68" i="1"/>
  <c r="H67" i="1"/>
  <c r="H66" i="1"/>
  <c r="H65" i="1"/>
  <c r="H64" i="1"/>
  <c r="H63" i="1"/>
  <c r="H62" i="1"/>
  <c r="H61" i="1"/>
  <c r="H60" i="1"/>
  <c r="H59" i="1"/>
  <c r="H58" i="1"/>
  <c r="H57" i="1"/>
  <c r="H69" i="1" s="1"/>
  <c r="H56" i="1"/>
  <c r="H55" i="1"/>
  <c r="H54" i="1"/>
  <c r="H53" i="1"/>
  <c r="H52" i="1"/>
  <c r="H51" i="1"/>
  <c r="H50" i="1"/>
  <c r="H49" i="1"/>
  <c r="H48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44" i="1" s="1"/>
  <c r="H29" i="1"/>
  <c r="H28" i="1"/>
  <c r="H27" i="1"/>
  <c r="H22" i="1"/>
  <c r="H21" i="1"/>
  <c r="H20" i="1"/>
  <c r="H19" i="1"/>
  <c r="H18" i="1"/>
  <c r="H17" i="1"/>
  <c r="H16" i="1"/>
  <c r="H15" i="1"/>
  <c r="H23" i="1" s="1"/>
  <c r="H9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DIT/UFMG</author>
  </authors>
  <commentList>
    <comment ref="H23" authorId="0" shapeId="0" xr:uid="{00000000-0006-0000-0000-000001000000}">
      <text>
        <r>
          <rPr>
            <sz val="10"/>
            <rFont val="Arial"/>
            <family val="2"/>
          </rPr>
          <t>Teto do quesito: 15 pontos (Edital 422/2026, item 9.5.1; faixa de 10 a 40 do art. 30 da RC 02/2013).
Soma das pontuações apuradas dos itens (linhas 15 a 22), limitada ao teto.</t>
        </r>
      </text>
    </comment>
    <comment ref="H44" authorId="0" shapeId="0" xr:uid="{00000000-0006-0000-0000-000002000000}">
      <text>
        <r>
          <rPr>
            <sz val="10"/>
            <rFont val="Arial"/>
            <family val="2"/>
          </rPr>
          <t>Teto do quesito: 30 pontos (Edital 422/2026, item 9.5.1; faixa de 15 a 40 do art. 30 da RC 02/2013).
Soma das pontuações apuradas dos itens (linhas 27 a 43), limitada ao teto.</t>
        </r>
      </text>
    </comment>
    <comment ref="H69" authorId="0" shapeId="0" xr:uid="{00000000-0006-0000-0000-000003000000}">
      <text>
        <r>
          <rPr>
            <sz val="10"/>
            <rFont val="Arial"/>
            <family val="2"/>
          </rPr>
          <t>Teto do quesito: 40 pontos (Edital 422/2026, item 9.5.1; faixa de 20 a 40 do art. 30 da RC 02/2013).
Soma das pontuações apuradas dos itens (linhas 48 a 68), limitada ao teto.</t>
        </r>
      </text>
    </comment>
    <comment ref="H84" authorId="0" shapeId="0" xr:uid="{00000000-0006-0000-0000-000004000000}">
      <text>
        <r>
          <rPr>
            <sz val="10"/>
            <rFont val="Arial"/>
            <family val="2"/>
          </rPr>
          <t>Teto do quesito: 15 pontos (Edital 422/2026, item 9.5.1; faixa de 10 a 40 do art. 30 da RC 02/2013).
Soma das pontuações apuradas dos itens (linhas 73 a 83), limitada ao teto.</t>
        </r>
      </text>
    </comment>
    <comment ref="H89" authorId="0" shapeId="0" xr:uid="{00000000-0006-0000-0000-000005000000}">
      <text>
        <r>
          <rPr>
            <sz val="10"/>
            <rFont val="Arial"/>
            <family val="2"/>
          </rPr>
          <t>Teto do quesito: 0 pontos (Edital 422/2026, item 9.5.1; faixa de 00 a 10 do art. 30 da RC 02/2013).
Soma das pontuações apuradas dos itens (linhas 88 a 88), limitada ao teto.</t>
        </r>
      </text>
    </comment>
    <comment ref="H91" authorId="0" shapeId="0" xr:uid="{00000000-0006-0000-0000-000006000000}">
      <text>
        <r>
          <rPr>
            <sz val="10"/>
            <rFont val="Arial"/>
            <family val="2"/>
          </rPr>
          <t>Soma dos totais dos cinco quesitos, cada um já limitado ao seu teto (15 + 30 + 40 + 15 + 0 = 100).
Fonte: Edital nº 422, de 25/02/2026, item 9.5.1, DOU 02/03/2026, Seção 3, nº 40, p. 71-73.</t>
        </r>
      </text>
    </comment>
  </commentList>
</comments>
</file>

<file path=xl/sharedStrings.xml><?xml version="1.0" encoding="utf-8"?>
<sst xmlns="http://schemas.openxmlformats.org/spreadsheetml/2006/main" count="196" uniqueCount="143">
  <si>
    <t>UNIVERSIDADE FEDERAL DE MINAS GERAIS — FACULDADE DE DIREITO</t>
  </si>
  <si>
    <t>Departamento de Direito do Trabalho e Introdução ao Estudo do Direito — DIT</t>
  </si>
  <si>
    <t>TABELA DO BAREMA PARA CANDIDATOS(AS) — Concurso Público de Provas e Títulos — EDITAL Nº 422, DE 25 DE FEVEREIRO DE 2026 — Área de conhecimento: DIREITO PREVIDENCIÁRIO</t>
  </si>
  <si>
    <t>Tabela de Pontuação da Prova de Títulos (item 9.5.1 do Edital) · Secretaria do Concurso: concursodocente@direito.ufmg.br</t>
  </si>
  <si>
    <t>Identificação da(o) candidata(o):</t>
  </si>
  <si>
    <t>Nº de inscrição:</t>
  </si>
  <si>
    <t>COMO PREENCHER — o(a) candidato(a) preenche APENAS as células de fundo AMARELO: (1) a identificação acima; (2) a coluna F, descrevendo cada item e indicando o número do documento comprobatório correspondente; e (3) a coluna G, com a QUANTIDADE comprovada (nº de títulos, semestres, orientações, publicações etc., conforme a unidade indicada na coluna C). A coluna H (fundo verde) é calculada automaticamente: multiplica a quantidade pelos pontos por unidade e JÁ APLICA o máximo do item — p. ex., 2 doutorados × 6 pontos = 12, limitado ao máximo de 8. Os totais por quesito também são automáticos e aplicam a pontuação-limite do quesito, e o total geral soma os cinco quesitos. NÃO ALTERE as colunas A a E nem H. Os documentos comprobatórios devem ser anexados NA MESMA ORDEM desta tabela (itens 6.10 e 9.5 do Edital) e enviados para concursodocente@direito.ufmg.br em até 24 horas após a divulgação da lista de classificados na Prova Escrita (máx. 20 MB por arquivo e por mensagem — itens 6.10.1 e 6.10.1.1).</t>
  </si>
  <si>
    <t>QUESITO I — TÍTULOS ACADÊMICOS</t>
  </si>
  <si>
    <t>#</t>
  </si>
  <si>
    <t>Quesito / critérios de análise</t>
  </si>
  <si>
    <t>Pontuação (unidade)</t>
  </si>
  <si>
    <t>Pts por unid.</t>
  </si>
  <si>
    <t>Máx. do item</t>
  </si>
  <si>
    <t>Itens a serem pontuados (descrição do item e referenciamento dos documentos comprobatórios, anexados na mesma ordem desta tabela)</t>
  </si>
  <si>
    <t>Quantidade comprovada</t>
  </si>
  <si>
    <t>Pontuação apurada (limitada ao máx. do item)</t>
  </si>
  <si>
    <t>Doutorado em Direito e Áreas Afins</t>
  </si>
  <si>
    <t>6 pontos por título</t>
  </si>
  <si>
    <t>Mestrado em Direito e Áreas Afins</t>
  </si>
  <si>
    <t>3 pontos por título</t>
  </si>
  <si>
    <t>Segunda graduação</t>
  </si>
  <si>
    <t>1,5 pontos por título</t>
  </si>
  <si>
    <t>Pós-doutorado com duração igual ou superior a 6 meses e com financiamento proveniente de agência de fomento</t>
  </si>
  <si>
    <t>Livre-docência ou titularidade em IES</t>
  </si>
  <si>
    <t>4 pontos por título</t>
  </si>
  <si>
    <t>Pós-graduação lato sensu</t>
  </si>
  <si>
    <t>0,25 pontos por título</t>
  </si>
  <si>
    <t>Estágio ou cotutela doutoral fora do país com financiamento proveniente de agência de fomento</t>
  </si>
  <si>
    <t>Estágio ou cotutela doutoral no país com financiamento proveniente de agência de fomento</t>
  </si>
  <si>
    <t>0,75 pontos por título</t>
  </si>
  <si>
    <t>Pontuação limite do quesito (faixa da RC 02/2013: de 10 a 40)</t>
  </si>
  <si>
    <t>15 pontos</t>
  </si>
  <si>
    <t>TOTAL DO QUESITO (limitado ao teto):</t>
  </si>
  <si>
    <t>QUESITO II — EXPERIÊNCIA DOCENTE</t>
  </si>
  <si>
    <t>Ensino de graduação em disciplinas regulares obrigatórias ou optativas na área do concurso e áreas afins (disciplinas trabalhistas e relacionadas à seguridade social)</t>
  </si>
  <si>
    <t>2 pontos por semestre</t>
  </si>
  <si>
    <t>Ensino de Pós-Graduação stricto sensu em Programas com conceitos 6 ou 7 na área do concurso</t>
  </si>
  <si>
    <t>2,5 pontos por semestre</t>
  </si>
  <si>
    <t>Ensino de Pós-Graduação stricto sensu em Programas com conceitos 3, 4 ou 5, na área do concurso</t>
  </si>
  <si>
    <t>Ensino em Pós-Graduação lato sensu na área do concurso</t>
  </si>
  <si>
    <t>0,5 pontos por semestre</t>
  </si>
  <si>
    <t>Estágio de docência em graduação, sob supervisão docente, devidamente registrado/relatado junto a Programa de Pós-Graduação stricto sensu e/ou comprovado em Histórico Escolar, na área do concurso</t>
  </si>
  <si>
    <t>Orientação de Trabalho de Conclusão de Curso de Graduação ou de especialização concluída</t>
  </si>
  <si>
    <t>0,4 ponto por TCC</t>
  </si>
  <si>
    <t>Orientação de Iniciação Científica com bolsa</t>
  </si>
  <si>
    <t>0,5 pontos por orientação concluída</t>
  </si>
  <si>
    <t>Orientação de iniciação científica júnior (Ensino Médio) com bolsa ou de iniciação científica (Ensino Superior) sem bolsa</t>
  </si>
  <si>
    <t>0,4 pontos por orientação</t>
  </si>
  <si>
    <t>Orientação de Atividades de Extensão, realizadas por alunos de graduação com bolsa (duração superior a 6 meses)</t>
  </si>
  <si>
    <t>Orientação de Atividades de Extensão, realizadas por alunos de graduação sem bolsa (duração superior a 6 meses)</t>
  </si>
  <si>
    <t>0,4 pontos por orientação concluída</t>
  </si>
  <si>
    <t>Orientação de Mestrado concluída</t>
  </si>
  <si>
    <t>2 pontos por orientação</t>
  </si>
  <si>
    <t>Orientação de Doutorado concluída</t>
  </si>
  <si>
    <t>3,5 pontos por orientação</t>
  </si>
  <si>
    <t>Supervisão de Estágio ou Residência de Pesquisa em nível de Pós-Doutorado concluída (com bolsa de agência de fomento e duração superior a 6 meses)</t>
  </si>
  <si>
    <t>Coorientação de Mestrado concluída</t>
  </si>
  <si>
    <t>1 ponto por coorientação</t>
  </si>
  <si>
    <t>Coorientação de Doutorado concluída</t>
  </si>
  <si>
    <t>2 pontos por coorientação</t>
  </si>
  <si>
    <t>Participação em banca de Mestrado ou de Doutorado reconhecidos pela CAPES ou em banca de Concurso Público de Provas e Títulos</t>
  </si>
  <si>
    <t>0,3 pontos por participação</t>
  </si>
  <si>
    <t>Docência em ensino fundamental ou médio em disciplinas relacionadas à área do concurso</t>
  </si>
  <si>
    <t>0,4 pontos por semestre</t>
  </si>
  <si>
    <t>Pontuação limite do quesito (faixa da RC 02/2013: de 15 a 40)</t>
  </si>
  <si>
    <t>30 pontos</t>
  </si>
  <si>
    <t>QUESITO III — PRODUÇÃO CIENTÍFICA, TÉCNICA, ARTÍSTICA E CULTURAL NA ÁREA</t>
  </si>
  <si>
    <t>Livro monográfico, manual ou curso autoral na área de realização do concurso (com até 3 autores, com ISBN; não são computadas nesse item as reedições do mesmo trabalho), nos últimos 7 anos, contados da data de inscrição da/o candidata/o</t>
  </si>
  <si>
    <t>3,5 pontos por livro</t>
  </si>
  <si>
    <t>Reedição de livros com as características indicadas no item 1, na área do concurso, nos últimos 7 anos, contados da data de inscrição da/o candidata/o</t>
  </si>
  <si>
    <t>0,8 pontos por edição</t>
  </si>
  <si>
    <t>Livro técnico ou apostila introdutória (sem pretensão de originalidade), publicado com ISBN, na área do concurso, nos últimos 7 anos, contados da data de inscrição da/o candidata/o</t>
  </si>
  <si>
    <t>1 ponto por livro</t>
  </si>
  <si>
    <t>Reedição de livros com as características indicadas no item 3, na área do concurso, nos últimos 7 anos, contados da data de inscrição da/o candidata/o</t>
  </si>
  <si>
    <t>0,3 pontos por edição</t>
  </si>
  <si>
    <t>Organização de livro (com até 3 organizadores, com ISBN), na área do concurso, nos últimos 7 anos, contados da data de inscrição da/o candidata/o</t>
  </si>
  <si>
    <t>2 pontos por livro</t>
  </si>
  <si>
    <t>Organização de Anais (eventos nacionais) na área do concurso, nos últimos 7 anos, contados da data de inscrição da/o candidata/o</t>
  </si>
  <si>
    <t>1,5 pontos por volume</t>
  </si>
  <si>
    <t>Organização de Anais (eventos internacionais) na área do concurso, nos últimos 7 anos, contados da data de inscrição da/o candidata/o</t>
  </si>
  <si>
    <t>2 pontos por volume</t>
  </si>
  <si>
    <t>Capítulo de livro (com ISBN) na área do concurso, nos últimos 7 anos, contados da data de inscrição da/o candidata/o</t>
  </si>
  <si>
    <t>1,5 pontos por capítulo</t>
  </si>
  <si>
    <t>Artigo em periódico nacional ou estrangeiro com Qualis A1 e A2, na área do concurso, nos últimos 7 anos, contados da data de inscrição da/o candidata/o</t>
  </si>
  <si>
    <t>3 pontos por artigo</t>
  </si>
  <si>
    <t>sem limite</t>
  </si>
  <si>
    <t>Artigo em periódico nacional ou estrangeiro com Qualis A3 e A4, na área do concurso, nos últimos 7 anos, contados da data de inscrição da/o candidata/o</t>
  </si>
  <si>
    <t>2,5 pontos por artigo</t>
  </si>
  <si>
    <t>Artigo publicado em periódico nacional ou estrangeiro com Qualis B1 a B3, ou periódicos estrangeiros com ISSN não indexados pelo Qualis, na área do concurso, nos últimos 7 anos, contados da data de inscrição da/o candidata/o</t>
  </si>
  <si>
    <t>2 pontos por artigo</t>
  </si>
  <si>
    <t>Artigo publicado em periódico nacional ou estrangeiro com Qualis B4 ou B5, na área do concurso, nos últimos 7 anos, contados da data de inscrição da/o candidata/o</t>
  </si>
  <si>
    <t>1,5 pontos por artigo</t>
  </si>
  <si>
    <t>Artigo publicado em periódico nacional ou estrangeiro com Qualis C, ou com ISSN e não indexado pelo Qualis, na área do concurso, nos últimos 7 anos, contados da data de inscrição da/o candidata/o</t>
  </si>
  <si>
    <t>1,0 ponto por artigo</t>
  </si>
  <si>
    <t>Publicação de trabalho em anais de congressos (evento internacional), na área do concurso, nos últimos 7 anos, contados da data de inscrição da/o candidata/o</t>
  </si>
  <si>
    <t>0,8 pontos por trabalho</t>
  </si>
  <si>
    <t>Publicação de trabalho em anais de congressos (evento nacional), na área do concurso, nos últimos 7 anos, contados da data de inscrição da/o candidata/o</t>
  </si>
  <si>
    <t>0,5 pontos por trabalho</t>
  </si>
  <si>
    <t>Membro de Conselho Editorial ou Parecerista em periódico com estratos A1, A2, A3 ou A4 no Qualis, nos últimos 7 anos, contados da data de inscrição da/o candidata/o</t>
  </si>
  <si>
    <t>0,5 pontos por periódico</t>
  </si>
  <si>
    <t>Membro de Conselho Editorial ou Parecerista em periódico classificado com estratos B1 a B5 no Qualis, nos últimos 7 anos, contados da data de inscrição da/o candidata/o</t>
  </si>
  <si>
    <t>0,25 pontos por periódico</t>
  </si>
  <si>
    <t>Relatório de pesquisa ou extensão concluída na condição de coordenador do projeto (projetos financiados por agências de fomento), na área do concurso, nos últimos 7 anos, contados da data de inscrição da/o candidata/o</t>
  </si>
  <si>
    <t>1,5 pontos por projeto</t>
  </si>
  <si>
    <t>Produção técnica de nível superior comprovadamente relacionada à área do concurso, nos últimos 7 anos, contados da data de inscrição da/o candidata/o</t>
  </si>
  <si>
    <t>0,10 pontos por produção</t>
  </si>
  <si>
    <t>Tradução de artigo em periódico científico (com ISSN e Qualis) ou como capítulo de livro (com ISBN), na área do concurso, nos últimos 7 anos, contados da data de inscrição da/o candidata/o</t>
  </si>
  <si>
    <t>0,6 pontos por tradução ou revisão</t>
  </si>
  <si>
    <t>Tradução de livro (publicado com ISBN), na área do concurso, nos últimos 7 anos, contados da data de inscrição da/o candidata/o</t>
  </si>
  <si>
    <t>1,5 pontos por tradução</t>
  </si>
  <si>
    <t>Pontuação limite do quesito (faixa da RC 02/2013: de 20 a 40)</t>
  </si>
  <si>
    <t>40 pontos</t>
  </si>
  <si>
    <t>QUESITO IV — ADMINISTRAÇÃO ACADÊMICA / EXPERIÊNCIA PROFISSIONAL NÃO DOCENTE</t>
  </si>
  <si>
    <t>Administração Universitária Superior (cargos de Reitor, Pró-Reitor ou equiparados)</t>
  </si>
  <si>
    <t>Administração Universitária em âmbito descentralizado (cargos de Diretor e Vice-Diretor de Unidade, Chefe e Subchefe de Departamento ou equiparados)</t>
  </si>
  <si>
    <t>1 ponto por semestre</t>
  </si>
  <si>
    <t>Exercício de mandato em Órgão Colegiado no âmbito da Administração Superior da Universidade (Conselho Universitário, Conselho de Ensino, Pesquisa e Extensão, CPPD e equiparados)</t>
  </si>
  <si>
    <t>Exercício de mandatos em Órgãos Colegiados no âmbito das Unidades (Congregações, Câmaras Departamentais, Núcleos de Pesquisa, Colegiados de Cursos de Graduação e Pós-Graduação stricto sensu)</t>
  </si>
  <si>
    <t>0,3 pontos por semestre</t>
  </si>
  <si>
    <t>Coordenação e Subcoordenação de Curso de Graduação</t>
  </si>
  <si>
    <t>Coordenação e Subcoordenação de curso de Pós-Graduação stricto sensu</t>
  </si>
  <si>
    <t>0,8 pontos por semestre</t>
  </si>
  <si>
    <t>Direção de Associação Científica Internacional, constituída regularmente e com extensão territorial superior a 5 (cinco) países</t>
  </si>
  <si>
    <t>Direção de Associação Científica regularmente constituída, de âmbito nacional ou internacional, com extensão territorial igual ou inferior a 5 (cinco) países</t>
  </si>
  <si>
    <t>0,2 pontos por semestre</t>
  </si>
  <si>
    <t>Direção de agências de fomento oficiais, financiadas com recursos públicos, ou órgãos governamentais de fomento, controle e avaliação da produção científica (CAPES, CNPq, agências estaduais)</t>
  </si>
  <si>
    <t>Participação em atividades de consultoria ou avaliação de cursos, em nome de agências governamentais ou órgãos de controle e avaliação das universidades ou da produção científica</t>
  </si>
  <si>
    <t>0,1 ponto por atividade ou parecer</t>
  </si>
  <si>
    <t>Atividade profissional não docente de nível superior relacionada à área do concurso</t>
  </si>
  <si>
    <t>QUESITO V — DISTINÇÕES</t>
  </si>
  <si>
    <t>Não consta (quesito não pontuado neste Concurso, conforme o item 9.5.1 do Edital nº 422/2026)</t>
  </si>
  <si>
    <t>—</t>
  </si>
  <si>
    <t>Não se aplica</t>
  </si>
  <si>
    <t>Pontuação limite do quesito (faixa da RC 02/2013: de 00 a 10)</t>
  </si>
  <si>
    <t>0 pontos</t>
  </si>
  <si>
    <t>PONTUAÇÃO TOTAL DA PROVA DE TÍTULOS (máximo 100 pontos)     Total apurado:</t>
  </si>
  <si>
    <t>NOTAS</t>
  </si>
  <si>
    <t>• A pontuação apurada nesta tabela é a PRETENDIDA pelo(a) candidato(a). A avaliação e a atribuição definitiva das notas competem exclusivamente à Comissão Examinadora, que atribuirá a nota final da Prova de Títulos em escala de zero a cem, detalhando a pontuação de cada quesito e respeitada a pontuação-limite (item 9.5.2 do Edital; art. 41 da RC 02/2013).</t>
  </si>
  <si>
    <t>• O cálculo é feito em dois níveis: primeiro cada item é limitado ao seu próprio máximo (coluna E); depois a soma dos itens é limitada à pontuação-limite do quesito. Exemplo: 2 doutorados × 6 pontos = 12 pontos, reduzidos a 8 pelo máximo do item.</t>
  </si>
  <si>
    <t>• Itens do currículo sem documentação comprobatória correspondente, ou cuja documentação não permita comprovar seu cumprimento, não serão pontuados. Documentos rasurados, ilegíveis ou com erro material serão desconsiderados (itens 6.10.4 e 6.10.4.1).</t>
  </si>
  <si>
    <t>• Diplomas de graduação, mestrado e doutorado obtidos no exterior devem estar reconhecidos/revalidados pelos órgãos competentes no Brasil; do contrário, não serão considerados para fins de pontuação (itens 9.5.3 e 9.5.3.1).</t>
  </si>
  <si>
    <t>• Nos itens assinalados como "sem limite" (artigos Qualis A1-A2, A3-A4 e B1-B3), não há teto por item; o único limite aplicável é o do próprio quesito (40 pontos).</t>
  </si>
  <si>
    <t>• Fonte de todos os itens e pontuações desta tabela: Edital nº 422, de 25 de fevereiro de 2026, item 9.5.1, publicado no Diário Oficial da União de 02/03/2026, Seção 3, nº 40, páginas 71 a 73. As faixas de pontuação-limite por quesito decorrem do art. 30 da Resolução Complementar nº 02/2013 do Conselho Universitário da UFMG.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</si>
</sst>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##"/>
  </numFmts>
  <fonts count="18" x14ac:knownFonts="1">
    <font>
      <sz val="11"/>
      <color theme="1"/>
      <name val="Calibri"/>
      <family val="2"/>
      <charset val="1"/>
    </font>
    <font>
      <b/>
      <sz val="12"/>
      <color rgb="FF1F3864"/>
      <name val="Arial"/>
      <charset val="1"/>
    </font>
    <font>
      <b/>
      <sz val="10"/>
      <color rgb="FF000000"/>
      <name val="Arial"/>
      <charset val="1"/>
    </font>
    <font>
      <b/>
      <sz val="11"/>
      <color rgb="FF000000"/>
      <name val="Arial"/>
      <charset val="1"/>
    </font>
    <font>
      <i/>
      <sz val="9"/>
      <color rgb="FF000000"/>
      <name val="Arial"/>
      <charset val="1"/>
    </font>
    <font>
      <b/>
      <sz val="10"/>
      <name val="Arial"/>
      <charset val="1"/>
    </font>
    <font>
      <sz val="10"/>
      <color rgb="FF0000FF"/>
      <name val="Arial"/>
      <charset val="1"/>
    </font>
    <font>
      <sz val="9"/>
      <name val="Arial"/>
      <charset val="1"/>
    </font>
    <font>
      <b/>
      <sz val="11"/>
      <color rgb="FFFFFFFF"/>
      <name val="Arial"/>
      <charset val="1"/>
    </font>
    <font>
      <b/>
      <sz val="9"/>
      <color rgb="FF1F3864"/>
      <name val="Arial"/>
      <charset val="1"/>
    </font>
    <font>
      <b/>
      <sz val="9"/>
      <name val="Arial"/>
      <charset val="1"/>
    </font>
    <font>
      <sz val="9"/>
      <color rgb="FF0000FF"/>
      <name val="Arial"/>
      <charset val="1"/>
    </font>
    <font>
      <b/>
      <sz val="10"/>
      <color rgb="FF1F3864"/>
      <name val="Arial"/>
      <charset val="1"/>
    </font>
    <font>
      <b/>
      <sz val="11"/>
      <name val="Arial"/>
      <charset val="1"/>
    </font>
    <font>
      <sz val="9"/>
      <color rgb="FF808080"/>
      <name val="Arial"/>
      <charset val="1"/>
    </font>
    <font>
      <b/>
      <sz val="12"/>
      <color rgb="FFFFFFFF"/>
      <name val="Arial"/>
      <charset val="1"/>
    </font>
    <font>
      <b/>
      <sz val="12"/>
      <name val="Arial"/>
      <charset val="1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2F2F2"/>
        <bgColor rgb="FFE2EFDA"/>
      </patternFill>
    </fill>
    <fill>
      <patternFill patternType="solid">
        <fgColor rgb="FF1F3864"/>
        <bgColor rgb="FF333333"/>
      </patternFill>
    </fill>
    <fill>
      <patternFill patternType="solid">
        <fgColor rgb="FFD9E2F3"/>
        <bgColor rgb="FFE2EFDA"/>
      </patternFill>
    </fill>
    <fill>
      <patternFill patternType="solid">
        <fgColor rgb="FFE2EFDA"/>
        <bgColor rgb="FFF2F2F2"/>
      </patternFill>
    </fill>
    <fill>
      <patternFill patternType="solid">
        <fgColor rgb="FFFFF2CC"/>
        <bgColor rgb="FFF2F2F2"/>
      </patternFill>
    </fill>
  </fills>
  <borders count="6">
    <border>
      <left/>
      <right/>
      <top/>
      <bottom/>
      <diagonal/>
    </border>
    <border>
      <left style="thin">
        <color rgb="FF8EA9DB"/>
      </left>
      <right/>
      <top style="thin">
        <color rgb="FF8EA9DB"/>
      </top>
      <bottom style="thin">
        <color rgb="FF8EA9DB"/>
      </bottom>
      <diagonal/>
    </border>
    <border>
      <left style="thin">
        <color rgb="FF8EA9DB"/>
      </left>
      <right/>
      <top style="thin">
        <color rgb="FF8EA9DB"/>
      </top>
      <bottom/>
      <diagonal/>
    </border>
    <border>
      <left style="medium">
        <color rgb="FF1F3864"/>
      </left>
      <right style="medium">
        <color rgb="FF1F3864"/>
      </right>
      <top style="medium">
        <color rgb="FF1F3864"/>
      </top>
      <bottom style="medium">
        <color rgb="FF1F3864"/>
      </bottom>
      <diagonal/>
    </border>
    <border>
      <left style="thin">
        <color rgb="FF8EA9DB"/>
      </left>
      <right style="thin">
        <color rgb="FF8EA9DB"/>
      </right>
      <top style="thin">
        <color rgb="FF8EA9DB"/>
      </top>
      <bottom style="thin">
        <color rgb="FF8EA9DB"/>
      </bottom>
      <diagonal/>
    </border>
    <border>
      <left style="thin">
        <color rgb="FF8EA9DB"/>
      </left>
      <right style="thin">
        <color rgb="FF8EA9DB"/>
      </right>
      <top style="medium">
        <color rgb="FF1F3864"/>
      </top>
      <bottom style="medium">
        <color rgb="FF1F38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5" fillId="0" borderId="0" xfId="0" applyFont="1"/>
    <xf numFmtId="0" fontId="9" fillId="5" borderId="4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2" fontId="7" fillId="0" borderId="4" xfId="0" applyNumberFormat="1" applyFont="1" applyBorder="1" applyAlignment="1">
      <alignment horizontal="center" vertical="center"/>
    </xf>
    <xf numFmtId="2" fontId="10" fillId="0" borderId="4" xfId="0" applyNumberFormat="1" applyFont="1" applyBorder="1" applyAlignment="1">
      <alignment horizontal="center" vertical="center"/>
    </xf>
    <xf numFmtId="0" fontId="11" fillId="2" borderId="4" xfId="0" applyFont="1" applyFill="1" applyBorder="1" applyAlignment="1">
      <alignment vertical="top" wrapText="1"/>
    </xf>
    <xf numFmtId="164" fontId="11" fillId="2" borderId="4" xfId="0" applyNumberFormat="1" applyFont="1" applyFill="1" applyBorder="1" applyAlignment="1">
      <alignment horizontal="center" vertical="center" wrapText="1"/>
    </xf>
    <xf numFmtId="2" fontId="10" fillId="6" borderId="4" xfId="0" applyNumberFormat="1" applyFont="1" applyFill="1" applyBorder="1" applyAlignment="1">
      <alignment horizontal="center" vertical="center"/>
    </xf>
    <xf numFmtId="2" fontId="13" fillId="7" borderId="5" xfId="0" applyNumberFormat="1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vertical="top" wrapText="1"/>
    </xf>
    <xf numFmtId="0" fontId="14" fillId="3" borderId="4" xfId="0" applyFont="1" applyFill="1" applyBorder="1" applyAlignment="1">
      <alignment horizontal="center" vertical="center" wrapText="1"/>
    </xf>
    <xf numFmtId="2" fontId="10" fillId="3" borderId="4" xfId="0" applyNumberFormat="1" applyFont="1" applyFill="1" applyBorder="1" applyAlignment="1">
      <alignment horizontal="center" vertical="center"/>
    </xf>
    <xf numFmtId="2" fontId="16" fillId="7" borderId="3" xfId="0" applyNumberFormat="1" applyFont="1" applyFill="1" applyBorder="1" applyAlignment="1">
      <alignment horizontal="center" vertical="center"/>
    </xf>
    <xf numFmtId="0" fontId="12" fillId="0" borderId="0" xfId="0" applyFont="1"/>
    <xf numFmtId="0" fontId="7" fillId="0" borderId="0" xfId="0" applyFont="1" applyAlignment="1">
      <alignment vertical="top" wrapText="1"/>
    </xf>
    <xf numFmtId="0" fontId="8" fillId="4" borderId="3" xfId="0" applyFont="1" applyFill="1" applyBorder="1" applyAlignment="1">
      <alignment horizontal="left" vertical="center" indent="1"/>
    </xf>
    <xf numFmtId="0" fontId="5" fillId="0" borderId="5" xfId="0" applyFont="1" applyBorder="1" applyAlignment="1">
      <alignment horizontal="right" vertical="center"/>
    </xf>
    <xf numFmtId="0" fontId="12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right" vertical="center"/>
    </xf>
    <xf numFmtId="0" fontId="15" fillId="4" borderId="3" xfId="0" applyFont="1" applyFill="1" applyBorder="1" applyAlignment="1">
      <alignment horizontal="right" vertical="center" indent="1"/>
    </xf>
    <xf numFmtId="0" fontId="7" fillId="3" borderId="2" xfId="0" applyFont="1" applyFill="1" applyBorder="1" applyAlignment="1">
      <alignment vertical="top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6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EA9DB"/>
      <rgbColor rgb="FF993366"/>
      <rgbColor rgb="FFFFF2CC"/>
      <rgbColor rgb="FFF2F2F2"/>
      <rgbColor rgb="FF660066"/>
      <rgbColor rgb="FFFF8080"/>
      <rgbColor rgb="FF0066CC"/>
      <rgbColor rgb="FFD9E2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16"/>
  <sheetViews>
    <sheetView showGridLines="0" tabSelected="1" view="pageBreakPreview" zoomScale="60" zoomScaleNormal="100" workbookViewId="0">
      <selection sqref="A1:H1"/>
    </sheetView>
  </sheetViews>
  <sheetFormatPr defaultColWidth="8.7109375" defaultRowHeight="15" x14ac:dyDescent="0.25"/>
  <cols>
    <col min="1" max="1" width="4" customWidth="1"/>
    <col min="2" max="2" width="52" customWidth="1"/>
    <col min="3" max="3" width="22" customWidth="1"/>
    <col min="4" max="4" width="9" customWidth="1"/>
    <col min="5" max="5" width="10" customWidth="1"/>
    <col min="6" max="6" width="38" customWidth="1"/>
    <col min="7" max="7" width="12" customWidth="1"/>
    <col min="8" max="8" width="15" customWidth="1"/>
  </cols>
  <sheetData>
    <row r="1" spans="1:8" ht="15" customHeight="1" x14ac:dyDescent="0.25">
      <c r="A1" s="23" t="s">
        <v>0</v>
      </c>
      <c r="B1" s="23"/>
      <c r="C1" s="23"/>
      <c r="D1" s="23"/>
      <c r="E1" s="23"/>
      <c r="F1" s="23"/>
      <c r="G1" s="23"/>
      <c r="H1" s="23"/>
    </row>
    <row r="2" spans="1:8" ht="15" customHeight="1" x14ac:dyDescent="0.25">
      <c r="A2" s="24" t="s">
        <v>1</v>
      </c>
      <c r="B2" s="24"/>
      <c r="C2" s="24"/>
      <c r="D2" s="24"/>
      <c r="E2" s="24"/>
      <c r="F2" s="24"/>
      <c r="G2" s="24"/>
      <c r="H2" s="24"/>
    </row>
    <row r="3" spans="1:8" ht="30" customHeight="1" x14ac:dyDescent="0.25">
      <c r="A3" s="25" t="s">
        <v>2</v>
      </c>
      <c r="B3" s="25"/>
      <c r="C3" s="25"/>
      <c r="D3" s="25"/>
      <c r="E3" s="25"/>
      <c r="F3" s="25"/>
      <c r="G3" s="25"/>
      <c r="H3" s="25"/>
    </row>
    <row r="4" spans="1:8" ht="15" customHeight="1" x14ac:dyDescent="0.25">
      <c r="A4" s="26" t="s">
        <v>3</v>
      </c>
      <c r="B4" s="26"/>
      <c r="C4" s="26"/>
      <c r="D4" s="26"/>
      <c r="E4" s="26"/>
      <c r="F4" s="26"/>
      <c r="G4" s="26"/>
      <c r="H4" s="26"/>
    </row>
    <row r="6" spans="1:8" x14ac:dyDescent="0.25">
      <c r="B6" s="1" t="s">
        <v>4</v>
      </c>
      <c r="C6" s="27"/>
      <c r="D6" s="27"/>
      <c r="E6" s="27"/>
      <c r="F6" s="1" t="s">
        <v>5</v>
      </c>
      <c r="G6" s="27"/>
      <c r="H6" s="27"/>
    </row>
    <row r="8" spans="1:8" ht="15" customHeight="1" x14ac:dyDescent="0.25">
      <c r="A8" s="22" t="s">
        <v>6</v>
      </c>
      <c r="B8" s="22"/>
      <c r="C8" s="22"/>
      <c r="D8" s="22"/>
      <c r="E8" s="22"/>
      <c r="F8" s="22"/>
      <c r="G8" s="22"/>
      <c r="H8" s="22"/>
    </row>
    <row r="9" spans="1:8" ht="15" customHeight="1" x14ac:dyDescent="0.25">
      <c r="A9" s="22"/>
      <c r="B9" s="22"/>
      <c r="C9" s="22"/>
      <c r="D9" s="22"/>
      <c r="E9" s="22"/>
      <c r="F9" s="22"/>
      <c r="G9" s="22"/>
      <c r="H9" s="22"/>
    </row>
    <row r="10" spans="1:8" ht="15" customHeight="1" x14ac:dyDescent="0.25">
      <c r="A10" s="22"/>
      <c r="B10" s="22"/>
      <c r="C10" s="22"/>
      <c r="D10" s="22"/>
      <c r="E10" s="22"/>
      <c r="F10" s="22"/>
      <c r="G10" s="22"/>
      <c r="H10" s="22"/>
    </row>
    <row r="11" spans="1:8" ht="15" customHeight="1" x14ac:dyDescent="0.25">
      <c r="A11" s="22"/>
      <c r="B11" s="22"/>
      <c r="C11" s="22"/>
      <c r="D11" s="22"/>
      <c r="E11" s="22"/>
      <c r="F11" s="22"/>
      <c r="G11" s="22"/>
      <c r="H11" s="22"/>
    </row>
    <row r="13" spans="1:8" ht="21.75" customHeight="1" x14ac:dyDescent="0.25">
      <c r="A13" s="17" t="s">
        <v>7</v>
      </c>
      <c r="B13" s="17"/>
      <c r="C13" s="17"/>
      <c r="D13" s="17"/>
      <c r="E13" s="17"/>
      <c r="F13" s="17"/>
      <c r="G13" s="17"/>
      <c r="H13" s="17"/>
    </row>
    <row r="14" spans="1:8" ht="51.75" customHeight="1" x14ac:dyDescent="0.25">
      <c r="A14" s="2" t="s">
        <v>8</v>
      </c>
      <c r="B14" s="2" t="s">
        <v>9</v>
      </c>
      <c r="C14" s="2" t="s">
        <v>10</v>
      </c>
      <c r="D14" s="2" t="s">
        <v>11</v>
      </c>
      <c r="E14" s="2" t="s">
        <v>12</v>
      </c>
      <c r="F14" s="2" t="s">
        <v>13</v>
      </c>
      <c r="G14" s="2" t="s">
        <v>14</v>
      </c>
      <c r="H14" s="2" t="s">
        <v>15</v>
      </c>
    </row>
    <row r="15" spans="1:8" ht="27.75" customHeight="1" x14ac:dyDescent="0.25">
      <c r="A15" s="3">
        <v>1</v>
      </c>
      <c r="B15" s="4" t="s">
        <v>16</v>
      </c>
      <c r="C15" s="4" t="s">
        <v>17</v>
      </c>
      <c r="D15" s="5">
        <v>6</v>
      </c>
      <c r="E15" s="6">
        <v>8</v>
      </c>
      <c r="F15" s="7"/>
      <c r="G15" s="8"/>
      <c r="H15" s="9">
        <f t="shared" ref="H15:H22" si="0">MIN(E15,D15*N(G15))</f>
        <v>0</v>
      </c>
    </row>
    <row r="16" spans="1:8" ht="27.75" customHeight="1" x14ac:dyDescent="0.25">
      <c r="A16" s="3">
        <v>2</v>
      </c>
      <c r="B16" s="4" t="s">
        <v>18</v>
      </c>
      <c r="C16" s="4" t="s">
        <v>19</v>
      </c>
      <c r="D16" s="5">
        <v>3</v>
      </c>
      <c r="E16" s="6">
        <v>5</v>
      </c>
      <c r="F16" s="7"/>
      <c r="G16" s="8"/>
      <c r="H16" s="9">
        <f t="shared" si="0"/>
        <v>0</v>
      </c>
    </row>
    <row r="17" spans="1:8" ht="27.75" customHeight="1" x14ac:dyDescent="0.25">
      <c r="A17" s="3">
        <v>3</v>
      </c>
      <c r="B17" s="4" t="s">
        <v>20</v>
      </c>
      <c r="C17" s="4" t="s">
        <v>21</v>
      </c>
      <c r="D17" s="5">
        <v>1.5</v>
      </c>
      <c r="E17" s="6">
        <v>2</v>
      </c>
      <c r="F17" s="7"/>
      <c r="G17" s="8"/>
      <c r="H17" s="9">
        <f t="shared" si="0"/>
        <v>0</v>
      </c>
    </row>
    <row r="18" spans="1:8" ht="27.75" customHeight="1" x14ac:dyDescent="0.25">
      <c r="A18" s="3">
        <v>4</v>
      </c>
      <c r="B18" s="4" t="s">
        <v>22</v>
      </c>
      <c r="C18" s="4" t="s">
        <v>19</v>
      </c>
      <c r="D18" s="5">
        <v>3</v>
      </c>
      <c r="E18" s="6">
        <v>4</v>
      </c>
      <c r="F18" s="7"/>
      <c r="G18" s="8"/>
      <c r="H18" s="9">
        <f t="shared" si="0"/>
        <v>0</v>
      </c>
    </row>
    <row r="19" spans="1:8" ht="27.75" customHeight="1" x14ac:dyDescent="0.25">
      <c r="A19" s="3">
        <v>5</v>
      </c>
      <c r="B19" s="4" t="s">
        <v>23</v>
      </c>
      <c r="C19" s="4" t="s">
        <v>24</v>
      </c>
      <c r="D19" s="5">
        <v>4</v>
      </c>
      <c r="E19" s="6">
        <v>4</v>
      </c>
      <c r="F19" s="7"/>
      <c r="G19" s="8"/>
      <c r="H19" s="9">
        <f t="shared" si="0"/>
        <v>0</v>
      </c>
    </row>
    <row r="20" spans="1:8" ht="27.75" customHeight="1" x14ac:dyDescent="0.25">
      <c r="A20" s="3">
        <v>6</v>
      </c>
      <c r="B20" s="4" t="s">
        <v>25</v>
      </c>
      <c r="C20" s="4" t="s">
        <v>26</v>
      </c>
      <c r="D20" s="5">
        <v>0.25</v>
      </c>
      <c r="E20" s="6">
        <v>0.5</v>
      </c>
      <c r="F20" s="7"/>
      <c r="G20" s="8"/>
      <c r="H20" s="9">
        <f t="shared" si="0"/>
        <v>0</v>
      </c>
    </row>
    <row r="21" spans="1:8" ht="27.75" customHeight="1" x14ac:dyDescent="0.25">
      <c r="A21" s="3">
        <v>7</v>
      </c>
      <c r="B21" s="4" t="s">
        <v>27</v>
      </c>
      <c r="C21" s="4" t="s">
        <v>21</v>
      </c>
      <c r="D21" s="5">
        <v>1.5</v>
      </c>
      <c r="E21" s="6">
        <v>1.5</v>
      </c>
      <c r="F21" s="7"/>
      <c r="G21" s="8"/>
      <c r="H21" s="9">
        <f t="shared" si="0"/>
        <v>0</v>
      </c>
    </row>
    <row r="22" spans="1:8" ht="27.75" customHeight="1" x14ac:dyDescent="0.25">
      <c r="A22" s="3">
        <v>8</v>
      </c>
      <c r="B22" s="4" t="s">
        <v>28</v>
      </c>
      <c r="C22" s="4" t="s">
        <v>29</v>
      </c>
      <c r="D22" s="5">
        <v>0.75</v>
      </c>
      <c r="E22" s="6">
        <v>0.75</v>
      </c>
      <c r="F22" s="7"/>
      <c r="G22" s="8"/>
      <c r="H22" s="9">
        <f t="shared" si="0"/>
        <v>0</v>
      </c>
    </row>
    <row r="23" spans="1:8" ht="21.75" customHeight="1" x14ac:dyDescent="0.25">
      <c r="A23" s="18" t="s">
        <v>30</v>
      </c>
      <c r="B23" s="18"/>
      <c r="C23" s="18"/>
      <c r="D23" s="19" t="s">
        <v>31</v>
      </c>
      <c r="E23" s="19"/>
      <c r="F23" s="20" t="s">
        <v>32</v>
      </c>
      <c r="G23" s="20"/>
      <c r="H23" s="10">
        <f>MIN(15,SUM(H15:H22))</f>
        <v>0</v>
      </c>
    </row>
    <row r="25" spans="1:8" ht="21.75" customHeight="1" x14ac:dyDescent="0.25">
      <c r="A25" s="17" t="s">
        <v>33</v>
      </c>
      <c r="B25" s="17"/>
      <c r="C25" s="17"/>
      <c r="D25" s="17"/>
      <c r="E25" s="17"/>
      <c r="F25" s="17"/>
      <c r="G25" s="17"/>
      <c r="H25" s="17"/>
    </row>
    <row r="26" spans="1:8" ht="51.75" customHeight="1" x14ac:dyDescent="0.25">
      <c r="A26" s="2" t="s">
        <v>8</v>
      </c>
      <c r="B26" s="2" t="s">
        <v>9</v>
      </c>
      <c r="C26" s="2" t="s">
        <v>10</v>
      </c>
      <c r="D26" s="2" t="s">
        <v>11</v>
      </c>
      <c r="E26" s="2" t="s">
        <v>12</v>
      </c>
      <c r="F26" s="2" t="s">
        <v>13</v>
      </c>
      <c r="G26" s="2" t="s">
        <v>14</v>
      </c>
      <c r="H26" s="2" t="s">
        <v>15</v>
      </c>
    </row>
    <row r="27" spans="1:8" ht="33" customHeight="1" x14ac:dyDescent="0.25">
      <c r="A27" s="3">
        <v>1</v>
      </c>
      <c r="B27" s="4" t="s">
        <v>34</v>
      </c>
      <c r="C27" s="4" t="s">
        <v>35</v>
      </c>
      <c r="D27" s="5">
        <v>2</v>
      </c>
      <c r="E27" s="6">
        <v>15</v>
      </c>
      <c r="F27" s="7"/>
      <c r="G27" s="8"/>
      <c r="H27" s="9">
        <f t="shared" ref="H27:H43" si="1">MIN(E27,D27*N(G27))</f>
        <v>0</v>
      </c>
    </row>
    <row r="28" spans="1:8" ht="27.75" customHeight="1" x14ac:dyDescent="0.25">
      <c r="A28" s="3">
        <v>2</v>
      </c>
      <c r="B28" s="4" t="s">
        <v>36</v>
      </c>
      <c r="C28" s="4" t="s">
        <v>37</v>
      </c>
      <c r="D28" s="5">
        <v>2.5</v>
      </c>
      <c r="E28" s="6">
        <v>18</v>
      </c>
      <c r="F28" s="7"/>
      <c r="G28" s="8"/>
      <c r="H28" s="9">
        <f t="shared" si="1"/>
        <v>0</v>
      </c>
    </row>
    <row r="29" spans="1:8" ht="27.75" customHeight="1" x14ac:dyDescent="0.25">
      <c r="A29" s="3">
        <v>3</v>
      </c>
      <c r="B29" s="4" t="s">
        <v>38</v>
      </c>
      <c r="C29" s="4" t="s">
        <v>35</v>
      </c>
      <c r="D29" s="5">
        <v>2</v>
      </c>
      <c r="E29" s="6">
        <v>15</v>
      </c>
      <c r="F29" s="7"/>
      <c r="G29" s="8"/>
      <c r="H29" s="9">
        <f t="shared" si="1"/>
        <v>0</v>
      </c>
    </row>
    <row r="30" spans="1:8" ht="27.75" customHeight="1" x14ac:dyDescent="0.25">
      <c r="A30" s="3">
        <v>4</v>
      </c>
      <c r="B30" s="4" t="s">
        <v>39</v>
      </c>
      <c r="C30" s="4" t="s">
        <v>40</v>
      </c>
      <c r="D30" s="5">
        <v>0.5</v>
      </c>
      <c r="E30" s="6">
        <v>3</v>
      </c>
      <c r="F30" s="7"/>
      <c r="G30" s="8"/>
      <c r="H30" s="9">
        <f t="shared" si="1"/>
        <v>0</v>
      </c>
    </row>
    <row r="31" spans="1:8" ht="43.5" customHeight="1" x14ac:dyDescent="0.25">
      <c r="A31" s="3">
        <v>5</v>
      </c>
      <c r="B31" s="4" t="s">
        <v>41</v>
      </c>
      <c r="C31" s="4" t="s">
        <v>40</v>
      </c>
      <c r="D31" s="5">
        <v>0.5</v>
      </c>
      <c r="E31" s="6">
        <v>3</v>
      </c>
      <c r="F31" s="7"/>
      <c r="G31" s="8"/>
      <c r="H31" s="9">
        <f t="shared" si="1"/>
        <v>0</v>
      </c>
    </row>
    <row r="32" spans="1:8" ht="27.75" customHeight="1" x14ac:dyDescent="0.25">
      <c r="A32" s="3">
        <v>6</v>
      </c>
      <c r="B32" s="4" t="s">
        <v>42</v>
      </c>
      <c r="C32" s="4" t="s">
        <v>43</v>
      </c>
      <c r="D32" s="5">
        <v>0.4</v>
      </c>
      <c r="E32" s="6">
        <v>4</v>
      </c>
      <c r="F32" s="7"/>
      <c r="G32" s="8"/>
      <c r="H32" s="9">
        <f t="shared" si="1"/>
        <v>0</v>
      </c>
    </row>
    <row r="33" spans="1:8" ht="27.75" customHeight="1" x14ac:dyDescent="0.25">
      <c r="A33" s="3">
        <v>7</v>
      </c>
      <c r="B33" s="4" t="s">
        <v>44</v>
      </c>
      <c r="C33" s="4" t="s">
        <v>45</v>
      </c>
      <c r="D33" s="5">
        <v>0.5</v>
      </c>
      <c r="E33" s="6">
        <v>5</v>
      </c>
      <c r="F33" s="7"/>
      <c r="G33" s="8"/>
      <c r="H33" s="9">
        <f t="shared" si="1"/>
        <v>0</v>
      </c>
    </row>
    <row r="34" spans="1:8" ht="33" customHeight="1" x14ac:dyDescent="0.25">
      <c r="A34" s="3">
        <v>8</v>
      </c>
      <c r="B34" s="4" t="s">
        <v>46</v>
      </c>
      <c r="C34" s="4" t="s">
        <v>47</v>
      </c>
      <c r="D34" s="5">
        <v>0.4</v>
      </c>
      <c r="E34" s="6">
        <v>4</v>
      </c>
      <c r="F34" s="7"/>
      <c r="G34" s="8"/>
      <c r="H34" s="9">
        <f t="shared" si="1"/>
        <v>0</v>
      </c>
    </row>
    <row r="35" spans="1:8" ht="27.75" customHeight="1" x14ac:dyDescent="0.25">
      <c r="A35" s="3">
        <v>9</v>
      </c>
      <c r="B35" s="4" t="s">
        <v>48</v>
      </c>
      <c r="C35" s="4" t="s">
        <v>45</v>
      </c>
      <c r="D35" s="5">
        <v>0.5</v>
      </c>
      <c r="E35" s="6">
        <v>5</v>
      </c>
      <c r="F35" s="7"/>
      <c r="G35" s="8"/>
      <c r="H35" s="9">
        <f t="shared" si="1"/>
        <v>0</v>
      </c>
    </row>
    <row r="36" spans="1:8" ht="27.75" customHeight="1" x14ac:dyDescent="0.25">
      <c r="A36" s="3">
        <v>10</v>
      </c>
      <c r="B36" s="4" t="s">
        <v>49</v>
      </c>
      <c r="C36" s="4" t="s">
        <v>50</v>
      </c>
      <c r="D36" s="5">
        <v>0.4</v>
      </c>
      <c r="E36" s="6">
        <v>4</v>
      </c>
      <c r="F36" s="7"/>
      <c r="G36" s="8"/>
      <c r="H36" s="9">
        <f t="shared" si="1"/>
        <v>0</v>
      </c>
    </row>
    <row r="37" spans="1:8" ht="27.75" customHeight="1" x14ac:dyDescent="0.25">
      <c r="A37" s="3">
        <v>11</v>
      </c>
      <c r="B37" s="4" t="s">
        <v>51</v>
      </c>
      <c r="C37" s="4" t="s">
        <v>52</v>
      </c>
      <c r="D37" s="5">
        <v>2</v>
      </c>
      <c r="E37" s="6">
        <v>10</v>
      </c>
      <c r="F37" s="7"/>
      <c r="G37" s="8"/>
      <c r="H37" s="9">
        <f t="shared" si="1"/>
        <v>0</v>
      </c>
    </row>
    <row r="38" spans="1:8" ht="27.75" customHeight="1" x14ac:dyDescent="0.25">
      <c r="A38" s="3">
        <v>12</v>
      </c>
      <c r="B38" s="4" t="s">
        <v>53</v>
      </c>
      <c r="C38" s="4" t="s">
        <v>54</v>
      </c>
      <c r="D38" s="5">
        <v>3.5</v>
      </c>
      <c r="E38" s="6">
        <v>12</v>
      </c>
      <c r="F38" s="7"/>
      <c r="G38" s="8"/>
      <c r="H38" s="9">
        <f t="shared" si="1"/>
        <v>0</v>
      </c>
    </row>
    <row r="39" spans="1:8" ht="33" customHeight="1" x14ac:dyDescent="0.25">
      <c r="A39" s="3">
        <v>13</v>
      </c>
      <c r="B39" s="4" t="s">
        <v>55</v>
      </c>
      <c r="C39" s="4" t="s">
        <v>54</v>
      </c>
      <c r="D39" s="5">
        <v>3.5</v>
      </c>
      <c r="E39" s="6">
        <v>7</v>
      </c>
      <c r="F39" s="7"/>
      <c r="G39" s="8"/>
      <c r="H39" s="9">
        <f t="shared" si="1"/>
        <v>0</v>
      </c>
    </row>
    <row r="40" spans="1:8" ht="27.75" customHeight="1" x14ac:dyDescent="0.25">
      <c r="A40" s="3">
        <v>14</v>
      </c>
      <c r="B40" s="4" t="s">
        <v>56</v>
      </c>
      <c r="C40" s="4" t="s">
        <v>57</v>
      </c>
      <c r="D40" s="5">
        <v>1</v>
      </c>
      <c r="E40" s="6">
        <v>3</v>
      </c>
      <c r="F40" s="7"/>
      <c r="G40" s="8"/>
      <c r="H40" s="9">
        <f t="shared" si="1"/>
        <v>0</v>
      </c>
    </row>
    <row r="41" spans="1:8" ht="27.75" customHeight="1" x14ac:dyDescent="0.25">
      <c r="A41" s="3">
        <v>15</v>
      </c>
      <c r="B41" s="4" t="s">
        <v>58</v>
      </c>
      <c r="C41" s="4" t="s">
        <v>59</v>
      </c>
      <c r="D41" s="5">
        <v>2</v>
      </c>
      <c r="E41" s="6">
        <v>5</v>
      </c>
      <c r="F41" s="7"/>
      <c r="G41" s="8"/>
      <c r="H41" s="9">
        <f t="shared" si="1"/>
        <v>0</v>
      </c>
    </row>
    <row r="42" spans="1:8" ht="33" customHeight="1" x14ac:dyDescent="0.25">
      <c r="A42" s="3">
        <v>16</v>
      </c>
      <c r="B42" s="4" t="s">
        <v>60</v>
      </c>
      <c r="C42" s="4" t="s">
        <v>61</v>
      </c>
      <c r="D42" s="5">
        <v>0.3</v>
      </c>
      <c r="E42" s="6">
        <v>3</v>
      </c>
      <c r="F42" s="7"/>
      <c r="G42" s="8"/>
      <c r="H42" s="9">
        <f t="shared" si="1"/>
        <v>0</v>
      </c>
    </row>
    <row r="43" spans="1:8" ht="27.75" customHeight="1" x14ac:dyDescent="0.25">
      <c r="A43" s="3">
        <v>17</v>
      </c>
      <c r="B43" s="4" t="s">
        <v>62</v>
      </c>
      <c r="C43" s="4" t="s">
        <v>63</v>
      </c>
      <c r="D43" s="5">
        <v>0.4</v>
      </c>
      <c r="E43" s="6">
        <v>3</v>
      </c>
      <c r="F43" s="7"/>
      <c r="G43" s="8"/>
      <c r="H43" s="9">
        <f t="shared" si="1"/>
        <v>0</v>
      </c>
    </row>
    <row r="44" spans="1:8" ht="21.75" customHeight="1" x14ac:dyDescent="0.25">
      <c r="A44" s="18" t="s">
        <v>64</v>
      </c>
      <c r="B44" s="18"/>
      <c r="C44" s="18"/>
      <c r="D44" s="19" t="s">
        <v>65</v>
      </c>
      <c r="E44" s="19"/>
      <c r="F44" s="20" t="s">
        <v>32</v>
      </c>
      <c r="G44" s="20"/>
      <c r="H44" s="10">
        <f>MIN(30,SUM(H27:H43))</f>
        <v>0</v>
      </c>
    </row>
    <row r="46" spans="1:8" ht="21.75" customHeight="1" x14ac:dyDescent="0.25">
      <c r="A46" s="17" t="s">
        <v>66</v>
      </c>
      <c r="B46" s="17"/>
      <c r="C46" s="17"/>
      <c r="D46" s="17"/>
      <c r="E46" s="17"/>
      <c r="F46" s="17"/>
      <c r="G46" s="17"/>
      <c r="H46" s="17"/>
    </row>
    <row r="47" spans="1:8" ht="51.75" customHeight="1" x14ac:dyDescent="0.25">
      <c r="A47" s="2" t="s">
        <v>8</v>
      </c>
      <c r="B47" s="2" t="s">
        <v>9</v>
      </c>
      <c r="C47" s="2" t="s">
        <v>10</v>
      </c>
      <c r="D47" s="2" t="s">
        <v>11</v>
      </c>
      <c r="E47" s="2" t="s">
        <v>12</v>
      </c>
      <c r="F47" s="2" t="s">
        <v>13</v>
      </c>
      <c r="G47" s="2" t="s">
        <v>14</v>
      </c>
      <c r="H47" s="2" t="s">
        <v>15</v>
      </c>
    </row>
    <row r="48" spans="1:8" ht="54.75" customHeight="1" x14ac:dyDescent="0.25">
      <c r="A48" s="3">
        <v>1</v>
      </c>
      <c r="B48" s="4" t="s">
        <v>67</v>
      </c>
      <c r="C48" s="4" t="s">
        <v>68</v>
      </c>
      <c r="D48" s="5">
        <v>3.5</v>
      </c>
      <c r="E48" s="6">
        <v>12</v>
      </c>
      <c r="F48" s="7"/>
      <c r="G48" s="8"/>
      <c r="H48" s="9">
        <f t="shared" ref="H48:H55" si="2">MIN(E48,D48*N(G48))</f>
        <v>0</v>
      </c>
    </row>
    <row r="49" spans="1:8" ht="33" customHeight="1" x14ac:dyDescent="0.25">
      <c r="A49" s="3">
        <v>2</v>
      </c>
      <c r="B49" s="4" t="s">
        <v>69</v>
      </c>
      <c r="C49" s="4" t="s">
        <v>70</v>
      </c>
      <c r="D49" s="5">
        <v>0.8</v>
      </c>
      <c r="E49" s="6">
        <v>5</v>
      </c>
      <c r="F49" s="7"/>
      <c r="G49" s="8"/>
      <c r="H49" s="9">
        <f t="shared" si="2"/>
        <v>0</v>
      </c>
    </row>
    <row r="50" spans="1:8" ht="43.5" customHeight="1" x14ac:dyDescent="0.25">
      <c r="A50" s="3">
        <v>3</v>
      </c>
      <c r="B50" s="4" t="s">
        <v>71</v>
      </c>
      <c r="C50" s="4" t="s">
        <v>72</v>
      </c>
      <c r="D50" s="5">
        <v>1</v>
      </c>
      <c r="E50" s="6">
        <v>6</v>
      </c>
      <c r="F50" s="7"/>
      <c r="G50" s="8"/>
      <c r="H50" s="9">
        <f t="shared" si="2"/>
        <v>0</v>
      </c>
    </row>
    <row r="51" spans="1:8" ht="33" customHeight="1" x14ac:dyDescent="0.25">
      <c r="A51" s="3">
        <v>4</v>
      </c>
      <c r="B51" s="4" t="s">
        <v>73</v>
      </c>
      <c r="C51" s="4" t="s">
        <v>74</v>
      </c>
      <c r="D51" s="5">
        <v>0.3</v>
      </c>
      <c r="E51" s="6">
        <v>3</v>
      </c>
      <c r="F51" s="7"/>
      <c r="G51" s="8"/>
      <c r="H51" s="9">
        <f t="shared" si="2"/>
        <v>0</v>
      </c>
    </row>
    <row r="52" spans="1:8" ht="33" customHeight="1" x14ac:dyDescent="0.25">
      <c r="A52" s="3">
        <v>5</v>
      </c>
      <c r="B52" s="4" t="s">
        <v>75</v>
      </c>
      <c r="C52" s="4" t="s">
        <v>76</v>
      </c>
      <c r="D52" s="5">
        <v>2</v>
      </c>
      <c r="E52" s="6">
        <v>6</v>
      </c>
      <c r="F52" s="7"/>
      <c r="G52" s="8"/>
      <c r="H52" s="9">
        <f t="shared" si="2"/>
        <v>0</v>
      </c>
    </row>
    <row r="53" spans="1:8" ht="33" customHeight="1" x14ac:dyDescent="0.25">
      <c r="A53" s="3">
        <v>6</v>
      </c>
      <c r="B53" s="4" t="s">
        <v>77</v>
      </c>
      <c r="C53" s="4" t="s">
        <v>78</v>
      </c>
      <c r="D53" s="5">
        <v>1.5</v>
      </c>
      <c r="E53" s="6">
        <v>4</v>
      </c>
      <c r="F53" s="7"/>
      <c r="G53" s="8"/>
      <c r="H53" s="9">
        <f t="shared" si="2"/>
        <v>0</v>
      </c>
    </row>
    <row r="54" spans="1:8" ht="33" customHeight="1" x14ac:dyDescent="0.25">
      <c r="A54" s="3">
        <v>7</v>
      </c>
      <c r="B54" s="4" t="s">
        <v>79</v>
      </c>
      <c r="C54" s="4" t="s">
        <v>80</v>
      </c>
      <c r="D54" s="5">
        <v>2</v>
      </c>
      <c r="E54" s="6">
        <v>5</v>
      </c>
      <c r="F54" s="7"/>
      <c r="G54" s="8"/>
      <c r="H54" s="9">
        <f t="shared" si="2"/>
        <v>0</v>
      </c>
    </row>
    <row r="55" spans="1:8" ht="33" customHeight="1" x14ac:dyDescent="0.25">
      <c r="A55" s="3">
        <v>8</v>
      </c>
      <c r="B55" s="4" t="s">
        <v>81</v>
      </c>
      <c r="C55" s="4" t="s">
        <v>82</v>
      </c>
      <c r="D55" s="5">
        <v>1.5</v>
      </c>
      <c r="E55" s="6">
        <v>12</v>
      </c>
      <c r="F55" s="7"/>
      <c r="G55" s="8"/>
      <c r="H55" s="9">
        <f t="shared" si="2"/>
        <v>0</v>
      </c>
    </row>
    <row r="56" spans="1:8" ht="33" customHeight="1" x14ac:dyDescent="0.25">
      <c r="A56" s="3">
        <v>9</v>
      </c>
      <c r="B56" s="4" t="s">
        <v>83</v>
      </c>
      <c r="C56" s="4" t="s">
        <v>84</v>
      </c>
      <c r="D56" s="5">
        <v>3</v>
      </c>
      <c r="E56" s="3" t="s">
        <v>85</v>
      </c>
      <c r="F56" s="7"/>
      <c r="G56" s="8"/>
      <c r="H56" s="9">
        <f>D56*N(G56)</f>
        <v>0</v>
      </c>
    </row>
    <row r="57" spans="1:8" ht="33" customHeight="1" x14ac:dyDescent="0.25">
      <c r="A57" s="3">
        <v>10</v>
      </c>
      <c r="B57" s="4" t="s">
        <v>86</v>
      </c>
      <c r="C57" s="4" t="s">
        <v>87</v>
      </c>
      <c r="D57" s="5">
        <v>2.5</v>
      </c>
      <c r="E57" s="3" t="s">
        <v>85</v>
      </c>
      <c r="F57" s="7"/>
      <c r="G57" s="8"/>
      <c r="H57" s="9">
        <f>D57*N(G57)</f>
        <v>0</v>
      </c>
    </row>
    <row r="58" spans="1:8" ht="43.5" customHeight="1" x14ac:dyDescent="0.25">
      <c r="A58" s="3">
        <v>11</v>
      </c>
      <c r="B58" s="4" t="s">
        <v>88</v>
      </c>
      <c r="C58" s="4" t="s">
        <v>89</v>
      </c>
      <c r="D58" s="5">
        <v>2</v>
      </c>
      <c r="E58" s="3" t="s">
        <v>85</v>
      </c>
      <c r="F58" s="7"/>
      <c r="G58" s="8"/>
      <c r="H58" s="9">
        <f>D58*N(G58)</f>
        <v>0</v>
      </c>
    </row>
    <row r="59" spans="1:8" ht="33" customHeight="1" x14ac:dyDescent="0.25">
      <c r="A59" s="3">
        <v>12</v>
      </c>
      <c r="B59" s="4" t="s">
        <v>90</v>
      </c>
      <c r="C59" s="4" t="s">
        <v>91</v>
      </c>
      <c r="D59" s="5">
        <v>1.5</v>
      </c>
      <c r="E59" s="6">
        <v>6</v>
      </c>
      <c r="F59" s="7"/>
      <c r="G59" s="8"/>
      <c r="H59" s="9">
        <f t="shared" ref="H59:H68" si="3">MIN(E59,D59*N(G59))</f>
        <v>0</v>
      </c>
    </row>
    <row r="60" spans="1:8" ht="43.5" customHeight="1" x14ac:dyDescent="0.25">
      <c r="A60" s="3">
        <v>13</v>
      </c>
      <c r="B60" s="4" t="s">
        <v>92</v>
      </c>
      <c r="C60" s="4" t="s">
        <v>93</v>
      </c>
      <c r="D60" s="5">
        <v>1</v>
      </c>
      <c r="E60" s="6">
        <v>5</v>
      </c>
      <c r="F60" s="7"/>
      <c r="G60" s="8"/>
      <c r="H60" s="9">
        <f t="shared" si="3"/>
        <v>0</v>
      </c>
    </row>
    <row r="61" spans="1:8" ht="33" customHeight="1" x14ac:dyDescent="0.25">
      <c r="A61" s="3">
        <v>14</v>
      </c>
      <c r="B61" s="4" t="s">
        <v>94</v>
      </c>
      <c r="C61" s="4" t="s">
        <v>95</v>
      </c>
      <c r="D61" s="5">
        <v>0.8</v>
      </c>
      <c r="E61" s="6">
        <v>8</v>
      </c>
      <c r="F61" s="7"/>
      <c r="G61" s="8"/>
      <c r="H61" s="9">
        <f t="shared" si="3"/>
        <v>0</v>
      </c>
    </row>
    <row r="62" spans="1:8" ht="33" customHeight="1" x14ac:dyDescent="0.25">
      <c r="A62" s="3">
        <v>15</v>
      </c>
      <c r="B62" s="4" t="s">
        <v>96</v>
      </c>
      <c r="C62" s="4" t="s">
        <v>97</v>
      </c>
      <c r="D62" s="5">
        <v>0.5</v>
      </c>
      <c r="E62" s="6">
        <v>6</v>
      </c>
      <c r="F62" s="7"/>
      <c r="G62" s="8"/>
      <c r="H62" s="9">
        <f t="shared" si="3"/>
        <v>0</v>
      </c>
    </row>
    <row r="63" spans="1:8" ht="33" customHeight="1" x14ac:dyDescent="0.25">
      <c r="A63" s="3">
        <v>16</v>
      </c>
      <c r="B63" s="4" t="s">
        <v>98</v>
      </c>
      <c r="C63" s="4" t="s">
        <v>99</v>
      </c>
      <c r="D63" s="5">
        <v>0.5</v>
      </c>
      <c r="E63" s="6">
        <v>4</v>
      </c>
      <c r="F63" s="7"/>
      <c r="G63" s="8"/>
      <c r="H63" s="9">
        <f t="shared" si="3"/>
        <v>0</v>
      </c>
    </row>
    <row r="64" spans="1:8" ht="33" customHeight="1" x14ac:dyDescent="0.25">
      <c r="A64" s="3">
        <v>17</v>
      </c>
      <c r="B64" s="4" t="s">
        <v>100</v>
      </c>
      <c r="C64" s="4" t="s">
        <v>101</v>
      </c>
      <c r="D64" s="5">
        <v>0.25</v>
      </c>
      <c r="E64" s="6">
        <v>3</v>
      </c>
      <c r="F64" s="7"/>
      <c r="G64" s="8"/>
      <c r="H64" s="9">
        <f t="shared" si="3"/>
        <v>0</v>
      </c>
    </row>
    <row r="65" spans="1:8" ht="43.5" customHeight="1" x14ac:dyDescent="0.25">
      <c r="A65" s="3">
        <v>18</v>
      </c>
      <c r="B65" s="4" t="s">
        <v>102</v>
      </c>
      <c r="C65" s="4" t="s">
        <v>103</v>
      </c>
      <c r="D65" s="5">
        <v>1.5</v>
      </c>
      <c r="E65" s="6">
        <v>4.5</v>
      </c>
      <c r="F65" s="7"/>
      <c r="G65" s="8"/>
      <c r="H65" s="9">
        <f t="shared" si="3"/>
        <v>0</v>
      </c>
    </row>
    <row r="66" spans="1:8" ht="33" customHeight="1" x14ac:dyDescent="0.25">
      <c r="A66" s="3">
        <v>19</v>
      </c>
      <c r="B66" s="4" t="s">
        <v>104</v>
      </c>
      <c r="C66" s="4" t="s">
        <v>105</v>
      </c>
      <c r="D66" s="5">
        <v>0.1</v>
      </c>
      <c r="E66" s="6">
        <v>12</v>
      </c>
      <c r="F66" s="7"/>
      <c r="G66" s="8"/>
      <c r="H66" s="9">
        <f t="shared" si="3"/>
        <v>0</v>
      </c>
    </row>
    <row r="67" spans="1:8" ht="43.5" customHeight="1" x14ac:dyDescent="0.25">
      <c r="A67" s="3">
        <v>20</v>
      </c>
      <c r="B67" s="4" t="s">
        <v>106</v>
      </c>
      <c r="C67" s="4" t="s">
        <v>107</v>
      </c>
      <c r="D67" s="5">
        <v>0.6</v>
      </c>
      <c r="E67" s="6">
        <v>3</v>
      </c>
      <c r="F67" s="7"/>
      <c r="G67" s="8"/>
      <c r="H67" s="9">
        <f t="shared" si="3"/>
        <v>0</v>
      </c>
    </row>
    <row r="68" spans="1:8" ht="33" customHeight="1" x14ac:dyDescent="0.25">
      <c r="A68" s="3">
        <v>21</v>
      </c>
      <c r="B68" s="4" t="s">
        <v>108</v>
      </c>
      <c r="C68" s="4" t="s">
        <v>109</v>
      </c>
      <c r="D68" s="5">
        <v>1.5</v>
      </c>
      <c r="E68" s="6">
        <v>5</v>
      </c>
      <c r="F68" s="7"/>
      <c r="G68" s="8"/>
      <c r="H68" s="9">
        <f t="shared" si="3"/>
        <v>0</v>
      </c>
    </row>
    <row r="69" spans="1:8" ht="21.75" customHeight="1" x14ac:dyDescent="0.25">
      <c r="A69" s="18" t="s">
        <v>110</v>
      </c>
      <c r="B69" s="18"/>
      <c r="C69" s="18"/>
      <c r="D69" s="19" t="s">
        <v>111</v>
      </c>
      <c r="E69" s="19"/>
      <c r="F69" s="20" t="s">
        <v>32</v>
      </c>
      <c r="G69" s="20"/>
      <c r="H69" s="10">
        <f>MIN(40,SUM(H48:H68))</f>
        <v>0</v>
      </c>
    </row>
    <row r="71" spans="1:8" ht="21.75" customHeight="1" x14ac:dyDescent="0.25">
      <c r="A71" s="17" t="s">
        <v>112</v>
      </c>
      <c r="B71" s="17"/>
      <c r="C71" s="17"/>
      <c r="D71" s="17"/>
      <c r="E71" s="17"/>
      <c r="F71" s="17"/>
      <c r="G71" s="17"/>
      <c r="H71" s="17"/>
    </row>
    <row r="72" spans="1:8" ht="51.75" customHeight="1" x14ac:dyDescent="0.25">
      <c r="A72" s="2" t="s">
        <v>8</v>
      </c>
      <c r="B72" s="2" t="s">
        <v>9</v>
      </c>
      <c r="C72" s="2" t="s">
        <v>10</v>
      </c>
      <c r="D72" s="2" t="s">
        <v>11</v>
      </c>
      <c r="E72" s="2" t="s">
        <v>12</v>
      </c>
      <c r="F72" s="2" t="s">
        <v>13</v>
      </c>
      <c r="G72" s="2" t="s">
        <v>14</v>
      </c>
      <c r="H72" s="2" t="s">
        <v>15</v>
      </c>
    </row>
    <row r="73" spans="1:8" ht="27.75" customHeight="1" x14ac:dyDescent="0.25">
      <c r="A73" s="3">
        <v>1</v>
      </c>
      <c r="B73" s="4" t="s">
        <v>113</v>
      </c>
      <c r="C73" s="4" t="s">
        <v>35</v>
      </c>
      <c r="D73" s="5">
        <v>2</v>
      </c>
      <c r="E73" s="6">
        <v>10</v>
      </c>
      <c r="F73" s="7"/>
      <c r="G73" s="8"/>
      <c r="H73" s="9">
        <f t="shared" ref="H73:H83" si="4">MIN(E73,D73*N(G73))</f>
        <v>0</v>
      </c>
    </row>
    <row r="74" spans="1:8" ht="33" customHeight="1" x14ac:dyDescent="0.25">
      <c r="A74" s="3">
        <v>2</v>
      </c>
      <c r="B74" s="4" t="s">
        <v>114</v>
      </c>
      <c r="C74" s="4" t="s">
        <v>115</v>
      </c>
      <c r="D74" s="5">
        <v>1</v>
      </c>
      <c r="E74" s="6">
        <v>6</v>
      </c>
      <c r="F74" s="7"/>
      <c r="G74" s="8"/>
      <c r="H74" s="9">
        <f t="shared" si="4"/>
        <v>0</v>
      </c>
    </row>
    <row r="75" spans="1:8" ht="43.5" customHeight="1" x14ac:dyDescent="0.25">
      <c r="A75" s="3">
        <v>3</v>
      </c>
      <c r="B75" s="4" t="s">
        <v>116</v>
      </c>
      <c r="C75" s="4" t="s">
        <v>40</v>
      </c>
      <c r="D75" s="5">
        <v>0.5</v>
      </c>
      <c r="E75" s="6">
        <v>4</v>
      </c>
      <c r="F75" s="7"/>
      <c r="G75" s="8"/>
      <c r="H75" s="9">
        <f t="shared" si="4"/>
        <v>0</v>
      </c>
    </row>
    <row r="76" spans="1:8" ht="43.5" customHeight="1" x14ac:dyDescent="0.25">
      <c r="A76" s="3">
        <v>4</v>
      </c>
      <c r="B76" s="4" t="s">
        <v>117</v>
      </c>
      <c r="C76" s="4" t="s">
        <v>118</v>
      </c>
      <c r="D76" s="5">
        <v>0.3</v>
      </c>
      <c r="E76" s="6">
        <v>4</v>
      </c>
      <c r="F76" s="7"/>
      <c r="G76" s="8"/>
      <c r="H76" s="9">
        <f t="shared" si="4"/>
        <v>0</v>
      </c>
    </row>
    <row r="77" spans="1:8" ht="27.75" customHeight="1" x14ac:dyDescent="0.25">
      <c r="A77" s="3">
        <v>5</v>
      </c>
      <c r="B77" s="4" t="s">
        <v>119</v>
      </c>
      <c r="C77" s="4" t="s">
        <v>40</v>
      </c>
      <c r="D77" s="5">
        <v>0.5</v>
      </c>
      <c r="E77" s="6">
        <v>5</v>
      </c>
      <c r="F77" s="7"/>
      <c r="G77" s="8"/>
      <c r="H77" s="9">
        <f t="shared" si="4"/>
        <v>0</v>
      </c>
    </row>
    <row r="78" spans="1:8" ht="27.75" customHeight="1" x14ac:dyDescent="0.25">
      <c r="A78" s="3">
        <v>6</v>
      </c>
      <c r="B78" s="4" t="s">
        <v>120</v>
      </c>
      <c r="C78" s="4" t="s">
        <v>121</v>
      </c>
      <c r="D78" s="5">
        <v>0.8</v>
      </c>
      <c r="E78" s="6">
        <v>6</v>
      </c>
      <c r="F78" s="7"/>
      <c r="G78" s="8"/>
      <c r="H78" s="9">
        <f t="shared" si="4"/>
        <v>0</v>
      </c>
    </row>
    <row r="79" spans="1:8" ht="33" customHeight="1" x14ac:dyDescent="0.25">
      <c r="A79" s="3">
        <v>7</v>
      </c>
      <c r="B79" s="4" t="s">
        <v>122</v>
      </c>
      <c r="C79" s="4" t="s">
        <v>118</v>
      </c>
      <c r="D79" s="5">
        <v>0.3</v>
      </c>
      <c r="E79" s="6">
        <v>1</v>
      </c>
      <c r="F79" s="7"/>
      <c r="G79" s="8"/>
      <c r="H79" s="9">
        <f t="shared" si="4"/>
        <v>0</v>
      </c>
    </row>
    <row r="80" spans="1:8" ht="33" customHeight="1" x14ac:dyDescent="0.25">
      <c r="A80" s="3">
        <v>8</v>
      </c>
      <c r="B80" s="4" t="s">
        <v>123</v>
      </c>
      <c r="C80" s="4" t="s">
        <v>124</v>
      </c>
      <c r="D80" s="5">
        <v>0.2</v>
      </c>
      <c r="E80" s="6">
        <v>1</v>
      </c>
      <c r="F80" s="7"/>
      <c r="G80" s="8"/>
      <c r="H80" s="9">
        <f t="shared" si="4"/>
        <v>0</v>
      </c>
    </row>
    <row r="81" spans="1:8" ht="43.5" customHeight="1" x14ac:dyDescent="0.25">
      <c r="A81" s="3">
        <v>9</v>
      </c>
      <c r="B81" s="4" t="s">
        <v>125</v>
      </c>
      <c r="C81" s="4" t="s">
        <v>121</v>
      </c>
      <c r="D81" s="5">
        <v>0.8</v>
      </c>
      <c r="E81" s="6">
        <v>5</v>
      </c>
      <c r="F81" s="7"/>
      <c r="G81" s="8"/>
      <c r="H81" s="9">
        <f t="shared" si="4"/>
        <v>0</v>
      </c>
    </row>
    <row r="82" spans="1:8" ht="43.5" customHeight="1" x14ac:dyDescent="0.25">
      <c r="A82" s="3">
        <v>10</v>
      </c>
      <c r="B82" s="4" t="s">
        <v>126</v>
      </c>
      <c r="C82" s="4" t="s">
        <v>127</v>
      </c>
      <c r="D82" s="5">
        <v>0.1</v>
      </c>
      <c r="E82" s="6">
        <v>2</v>
      </c>
      <c r="F82" s="7"/>
      <c r="G82" s="8"/>
      <c r="H82" s="9">
        <f t="shared" si="4"/>
        <v>0</v>
      </c>
    </row>
    <row r="83" spans="1:8" ht="27.75" customHeight="1" x14ac:dyDescent="0.25">
      <c r="A83" s="3">
        <v>11</v>
      </c>
      <c r="B83" s="4" t="s">
        <v>128</v>
      </c>
      <c r="C83" s="4" t="s">
        <v>115</v>
      </c>
      <c r="D83" s="5">
        <v>1</v>
      </c>
      <c r="E83" s="6">
        <v>10</v>
      </c>
      <c r="F83" s="7"/>
      <c r="G83" s="8"/>
      <c r="H83" s="9">
        <f t="shared" si="4"/>
        <v>0</v>
      </c>
    </row>
    <row r="84" spans="1:8" ht="21.75" customHeight="1" x14ac:dyDescent="0.25">
      <c r="A84" s="18" t="s">
        <v>30</v>
      </c>
      <c r="B84" s="18"/>
      <c r="C84" s="18"/>
      <c r="D84" s="19" t="s">
        <v>31</v>
      </c>
      <c r="E84" s="19"/>
      <c r="F84" s="20" t="s">
        <v>32</v>
      </c>
      <c r="G84" s="20"/>
      <c r="H84" s="10">
        <f>MIN(15,SUM(H73:H83))</f>
        <v>0</v>
      </c>
    </row>
    <row r="86" spans="1:8" ht="21.75" customHeight="1" x14ac:dyDescent="0.25">
      <c r="A86" s="17" t="s">
        <v>129</v>
      </c>
      <c r="B86" s="17"/>
      <c r="C86" s="17"/>
      <c r="D86" s="17"/>
      <c r="E86" s="17"/>
      <c r="F86" s="17"/>
      <c r="G86" s="17"/>
      <c r="H86" s="17"/>
    </row>
    <row r="87" spans="1:8" ht="51.75" customHeight="1" x14ac:dyDescent="0.25">
      <c r="A87" s="2" t="s">
        <v>8</v>
      </c>
      <c r="B87" s="2" t="s">
        <v>9</v>
      </c>
      <c r="C87" s="2" t="s">
        <v>10</v>
      </c>
      <c r="D87" s="2" t="s">
        <v>11</v>
      </c>
      <c r="E87" s="2" t="s">
        <v>12</v>
      </c>
      <c r="F87" s="2" t="s">
        <v>13</v>
      </c>
      <c r="G87" s="2" t="s">
        <v>14</v>
      </c>
      <c r="H87" s="2" t="s">
        <v>15</v>
      </c>
    </row>
    <row r="88" spans="1:8" ht="27.75" customHeight="1" x14ac:dyDescent="0.25">
      <c r="A88" s="3">
        <v>1</v>
      </c>
      <c r="B88" s="4" t="s">
        <v>130</v>
      </c>
      <c r="C88" s="4" t="s">
        <v>131</v>
      </c>
      <c r="D88" s="5"/>
      <c r="E88" s="3" t="s">
        <v>131</v>
      </c>
      <c r="F88" s="11" t="s">
        <v>132</v>
      </c>
      <c r="G88" s="12"/>
      <c r="H88" s="13">
        <v>0</v>
      </c>
    </row>
    <row r="89" spans="1:8" ht="21.75" customHeight="1" x14ac:dyDescent="0.25">
      <c r="A89" s="18" t="s">
        <v>133</v>
      </c>
      <c r="B89" s="18"/>
      <c r="C89" s="18"/>
      <c r="D89" s="19" t="s">
        <v>134</v>
      </c>
      <c r="E89" s="19"/>
      <c r="F89" s="20" t="s">
        <v>32</v>
      </c>
      <c r="G89" s="20"/>
      <c r="H89" s="10">
        <f>MIN(0,SUM(H88))</f>
        <v>0</v>
      </c>
    </row>
    <row r="91" spans="1:8" ht="25.5" customHeight="1" x14ac:dyDescent="0.25">
      <c r="A91" s="21" t="s">
        <v>135</v>
      </c>
      <c r="B91" s="21"/>
      <c r="C91" s="21"/>
      <c r="D91" s="21"/>
      <c r="E91" s="21"/>
      <c r="F91" s="21"/>
      <c r="G91" s="21"/>
      <c r="H91" s="14">
        <f>SUM(H23,H44,H69,H84,H89)</f>
        <v>0</v>
      </c>
    </row>
    <row r="93" spans="1:8" x14ac:dyDescent="0.25">
      <c r="A93" s="15" t="s">
        <v>136</v>
      </c>
    </row>
    <row r="94" spans="1:8" ht="13.5" customHeight="1" x14ac:dyDescent="0.25">
      <c r="A94" s="16" t="s">
        <v>137</v>
      </c>
      <c r="B94" s="16"/>
      <c r="C94" s="16"/>
      <c r="D94" s="16"/>
      <c r="E94" s="16"/>
      <c r="F94" s="16"/>
      <c r="G94" s="16"/>
      <c r="H94" s="16"/>
    </row>
    <row r="95" spans="1:8" ht="13.5" customHeight="1" x14ac:dyDescent="0.25">
      <c r="A95" s="16"/>
      <c r="B95" s="16"/>
      <c r="C95" s="16"/>
      <c r="D95" s="16"/>
      <c r="E95" s="16"/>
      <c r="F95" s="16"/>
      <c r="G95" s="16"/>
      <c r="H95" s="16"/>
    </row>
    <row r="96" spans="1:8" ht="13.5" customHeight="1" x14ac:dyDescent="0.25">
      <c r="A96" s="16"/>
      <c r="B96" s="16"/>
      <c r="C96" s="16"/>
      <c r="D96" s="16"/>
      <c r="E96" s="16"/>
      <c r="F96" s="16"/>
      <c r="G96" s="16"/>
      <c r="H96" s="16"/>
    </row>
    <row r="98" spans="1:8" ht="13.5" customHeight="1" x14ac:dyDescent="0.25">
      <c r="A98" s="16" t="s">
        <v>138</v>
      </c>
      <c r="B98" s="16"/>
      <c r="C98" s="16"/>
      <c r="D98" s="16"/>
      <c r="E98" s="16"/>
      <c r="F98" s="16"/>
      <c r="G98" s="16"/>
      <c r="H98" s="16"/>
    </row>
    <row r="99" spans="1:8" ht="13.5" customHeight="1" x14ac:dyDescent="0.25">
      <c r="A99" s="16"/>
      <c r="B99" s="16"/>
      <c r="C99" s="16"/>
      <c r="D99" s="16"/>
      <c r="E99" s="16"/>
      <c r="F99" s="16"/>
      <c r="G99" s="16"/>
      <c r="H99" s="16"/>
    </row>
    <row r="100" spans="1:8" ht="13.5" customHeight="1" x14ac:dyDescent="0.25">
      <c r="A100" s="16"/>
      <c r="B100" s="16"/>
      <c r="C100" s="16"/>
      <c r="D100" s="16"/>
      <c r="E100" s="16"/>
      <c r="F100" s="16"/>
      <c r="G100" s="16"/>
      <c r="H100" s="16"/>
    </row>
    <row r="102" spans="1:8" ht="13.5" customHeight="1" x14ac:dyDescent="0.25">
      <c r="A102" s="16" t="s">
        <v>139</v>
      </c>
      <c r="B102" s="16"/>
      <c r="C102" s="16"/>
      <c r="D102" s="16"/>
      <c r="E102" s="16"/>
      <c r="F102" s="16"/>
      <c r="G102" s="16"/>
      <c r="H102" s="16"/>
    </row>
    <row r="103" spans="1:8" ht="13.5" customHeight="1" x14ac:dyDescent="0.25">
      <c r="A103" s="16"/>
      <c r="B103" s="16"/>
      <c r="C103" s="16"/>
      <c r="D103" s="16"/>
      <c r="E103" s="16"/>
      <c r="F103" s="16"/>
      <c r="G103" s="16"/>
      <c r="H103" s="16"/>
    </row>
    <row r="104" spans="1:8" ht="13.5" customHeight="1" x14ac:dyDescent="0.25">
      <c r="A104" s="16"/>
      <c r="B104" s="16"/>
      <c r="C104" s="16"/>
      <c r="D104" s="16"/>
      <c r="E104" s="16"/>
      <c r="F104" s="16"/>
      <c r="G104" s="16"/>
      <c r="H104" s="16"/>
    </row>
    <row r="106" spans="1:8" ht="13.5" customHeight="1" x14ac:dyDescent="0.25">
      <c r="A106" s="16" t="s">
        <v>140</v>
      </c>
      <c r="B106" s="16"/>
      <c r="C106" s="16"/>
      <c r="D106" s="16"/>
      <c r="E106" s="16"/>
      <c r="F106" s="16"/>
      <c r="G106" s="16"/>
      <c r="H106" s="16"/>
    </row>
    <row r="107" spans="1:8" ht="13.5" customHeight="1" x14ac:dyDescent="0.25">
      <c r="A107" s="16"/>
      <c r="B107" s="16"/>
      <c r="C107" s="16"/>
      <c r="D107" s="16"/>
      <c r="E107" s="16"/>
      <c r="F107" s="16"/>
      <c r="G107" s="16"/>
      <c r="H107" s="16"/>
    </row>
    <row r="108" spans="1:8" ht="13.5" customHeight="1" x14ac:dyDescent="0.25">
      <c r="A108" s="16"/>
      <c r="B108" s="16"/>
      <c r="C108" s="16"/>
      <c r="D108" s="16"/>
      <c r="E108" s="16"/>
      <c r="F108" s="16"/>
      <c r="G108" s="16"/>
      <c r="H108" s="16"/>
    </row>
    <row r="110" spans="1:8" ht="13.5" customHeight="1" x14ac:dyDescent="0.25">
      <c r="A110" s="16" t="s">
        <v>141</v>
      </c>
      <c r="B110" s="16"/>
      <c r="C110" s="16"/>
      <c r="D110" s="16"/>
      <c r="E110" s="16"/>
      <c r="F110" s="16"/>
      <c r="G110" s="16"/>
      <c r="H110" s="16"/>
    </row>
    <row r="111" spans="1:8" ht="13.5" customHeight="1" x14ac:dyDescent="0.25">
      <c r="A111" s="16"/>
      <c r="B111" s="16"/>
      <c r="C111" s="16"/>
      <c r="D111" s="16"/>
      <c r="E111" s="16"/>
      <c r="F111" s="16"/>
      <c r="G111" s="16"/>
      <c r="H111" s="16"/>
    </row>
    <row r="112" spans="1:8" ht="13.5" customHeight="1" x14ac:dyDescent="0.25">
      <c r="A112" s="16"/>
      <c r="B112" s="16"/>
      <c r="C112" s="16"/>
      <c r="D112" s="16"/>
      <c r="E112" s="16"/>
      <c r="F112" s="16"/>
      <c r="G112" s="16"/>
      <c r="H112" s="16"/>
    </row>
    <row r="114" spans="1:8" ht="13.5" customHeight="1" x14ac:dyDescent="0.25">
      <c r="A114" s="16" t="s">
        <v>142</v>
      </c>
      <c r="B114" s="16"/>
      <c r="C114" s="16"/>
      <c r="D114" s="16"/>
      <c r="E114" s="16"/>
      <c r="F114" s="16"/>
      <c r="G114" s="16"/>
      <c r="H114" s="16"/>
    </row>
    <row r="115" spans="1:8" ht="13.5" customHeight="1" x14ac:dyDescent="0.25">
      <c r="A115" s="16"/>
      <c r="B115" s="16"/>
      <c r="C115" s="16"/>
      <c r="D115" s="16"/>
      <c r="E115" s="16"/>
      <c r="F115" s="16"/>
      <c r="G115" s="16"/>
      <c r="H115" s="16"/>
    </row>
    <row r="116" spans="1:8" ht="13.5" customHeight="1" x14ac:dyDescent="0.25">
      <c r="A116" s="16"/>
      <c r="B116" s="16"/>
      <c r="C116" s="16"/>
      <c r="D116" s="16"/>
      <c r="E116" s="16"/>
      <c r="F116" s="16"/>
      <c r="G116" s="16"/>
      <c r="H116" s="16"/>
    </row>
  </sheetData>
  <mergeCells count="34">
    <mergeCell ref="A1:H1"/>
    <mergeCell ref="A2:H2"/>
    <mergeCell ref="A3:H3"/>
    <mergeCell ref="A4:H4"/>
    <mergeCell ref="C6:E6"/>
    <mergeCell ref="G6:H6"/>
    <mergeCell ref="A8:H11"/>
    <mergeCell ref="A13:H13"/>
    <mergeCell ref="A23:C23"/>
    <mergeCell ref="D23:E23"/>
    <mergeCell ref="F23:G23"/>
    <mergeCell ref="A25:H25"/>
    <mergeCell ref="A44:C44"/>
    <mergeCell ref="D44:E44"/>
    <mergeCell ref="F44:G44"/>
    <mergeCell ref="A46:H46"/>
    <mergeCell ref="A69:C69"/>
    <mergeCell ref="D69:E69"/>
    <mergeCell ref="F69:G69"/>
    <mergeCell ref="A71:H71"/>
    <mergeCell ref="A84:C84"/>
    <mergeCell ref="D84:E84"/>
    <mergeCell ref="F84:G84"/>
    <mergeCell ref="A86:H86"/>
    <mergeCell ref="A89:C89"/>
    <mergeCell ref="D89:E89"/>
    <mergeCell ref="F89:G89"/>
    <mergeCell ref="A91:G91"/>
    <mergeCell ref="A114:H116"/>
    <mergeCell ref="A94:H96"/>
    <mergeCell ref="A98:H100"/>
    <mergeCell ref="A102:H104"/>
    <mergeCell ref="A106:H108"/>
    <mergeCell ref="A110:H112"/>
  </mergeCells>
  <dataValidations count="1">
    <dataValidation type="decimal" operator="greaterThanOrEqual" allowBlank="1" showErrorMessage="1" errorTitle="Quantidade inválida" error="Informe um número maior ou igual a zero (quantidade comprovada)." sqref="G15:G22 G27:G43 G48:G68 G73:G83" xr:uid="{00000000-0002-0000-0000-000000000000}">
      <formula1>0</formula1>
      <formula2>0</formula2>
    </dataValidation>
  </dataValidations>
  <printOptions horizontalCentered="1"/>
  <pageMargins left="0.25" right="0.25" top="0.4" bottom="0.4" header="0.511811023622047" footer="0.511811023622047"/>
  <pageSetup scale="82" fitToHeight="0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Barema Ed. 422-2026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Cynthia Santos Menezes</cp:lastModifiedBy>
  <cp:revision>0</cp:revision>
  <dcterms:created xsi:type="dcterms:W3CDTF">2026-08-03T21:41:04Z</dcterms:created>
  <dcterms:modified xsi:type="dcterms:W3CDTF">2026-08-10T20:16:52Z</dcterms:modified>
  <dc:language>en-US</dc:language>
</cp:coreProperties>
</file>